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gresos 25 %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31" i="4" l="1"/>
  <c r="E31" i="4"/>
  <c r="D31" i="4"/>
  <c r="C31" i="4"/>
  <c r="F27" i="4"/>
  <c r="F26" i="4" s="1"/>
  <c r="E27" i="4"/>
  <c r="E26" i="4" s="1"/>
  <c r="D26" i="4"/>
  <c r="C26" i="4"/>
  <c r="F24" i="4"/>
  <c r="E24" i="4"/>
  <c r="F23" i="4"/>
  <c r="F22" i="4"/>
  <c r="F21" i="4"/>
  <c r="E21" i="4"/>
  <c r="D20" i="4"/>
  <c r="C20" i="4"/>
  <c r="F15" i="4"/>
  <c r="E15" i="4"/>
  <c r="F13" i="4"/>
  <c r="E13" i="4"/>
  <c r="D12" i="4"/>
  <c r="C12" i="4"/>
  <c r="F10" i="4"/>
  <c r="E10" i="4"/>
  <c r="F9" i="4"/>
  <c r="E9" i="4"/>
  <c r="F8" i="4"/>
  <c r="E8" i="4"/>
  <c r="F7" i="4"/>
  <c r="E7" i="4"/>
  <c r="F6" i="4"/>
  <c r="E6" i="4"/>
  <c r="F5" i="4"/>
  <c r="E5" i="4"/>
  <c r="D4" i="4"/>
  <c r="D34" i="4" s="1"/>
  <c r="C4" i="4"/>
  <c r="C34" i="4" l="1"/>
  <c r="E20" i="4"/>
  <c r="F12" i="4"/>
  <c r="E4" i="4"/>
  <c r="F4" i="4"/>
  <c r="F20" i="4"/>
  <c r="E12" i="4"/>
  <c r="E34" i="4" l="1"/>
  <c r="F34" i="4"/>
</calcChain>
</file>

<file path=xl/sharedStrings.xml><?xml version="1.0" encoding="utf-8"?>
<sst xmlns="http://schemas.openxmlformats.org/spreadsheetml/2006/main" count="64" uniqueCount="38">
  <si>
    <t>Proyectos</t>
  </si>
  <si>
    <t>UM</t>
  </si>
  <si>
    <t>Real 2017</t>
  </si>
  <si>
    <t xml:space="preserve">Plan 2018 </t>
  </si>
  <si>
    <t>Estimado 2018</t>
  </si>
  <si>
    <t>Propuesta 2019</t>
  </si>
  <si>
    <t>COMERCIO</t>
  </si>
  <si>
    <t>CUC</t>
  </si>
  <si>
    <t>La Fe</t>
  </si>
  <si>
    <t>Las Leyendas</t>
  </si>
  <si>
    <t>Los Portales</t>
  </si>
  <si>
    <t>La Parrillada</t>
  </si>
  <si>
    <t>Driver Bar</t>
  </si>
  <si>
    <t>La Tertulia</t>
  </si>
  <si>
    <t>COMUNALES</t>
  </si>
  <si>
    <t>Cobro de Espacios</t>
  </si>
  <si>
    <t>Poda y tala</t>
  </si>
  <si>
    <t>Rec Des Solidos</t>
  </si>
  <si>
    <t>Mto. Areas verdes</t>
  </si>
  <si>
    <t>Venta minor flores</t>
  </si>
  <si>
    <t>Adornos florales</t>
  </si>
  <si>
    <t>Cultura</t>
  </si>
  <si>
    <t>Noches Parrandas</t>
  </si>
  <si>
    <t>Noche Conciertos</t>
  </si>
  <si>
    <t>Peña Son en Fa</t>
  </si>
  <si>
    <t>Recorrido por Ciudad</t>
  </si>
  <si>
    <t>DEPORTES</t>
  </si>
  <si>
    <t>Exhibición  de  Juegos Deportivos (pelota)</t>
  </si>
  <si>
    <t>Exhibición de  Juegos Deportivos (fútbol)</t>
  </si>
  <si>
    <t>Cicloturismo</t>
  </si>
  <si>
    <t>CITMA</t>
  </si>
  <si>
    <t>Remedios contada por Doc. Archivo</t>
  </si>
  <si>
    <t>TOTAL</t>
  </si>
  <si>
    <t>Elaborado Por:</t>
  </si>
  <si>
    <t>Firma</t>
  </si>
  <si>
    <t>Aprobado Por</t>
  </si>
  <si>
    <t>Propuesta de Aporte  (25 %) Desarrollo Local para el 2019 al Municipio</t>
  </si>
  <si>
    <t>Entidad: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</si>
</sst>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mingo\Planes\Planes\Propuesta%202019\Planes%20Presentados\Modelos%20Consolidados\Modelos%20a%20presentar%20para%202019....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a Respaldar"/>
      <sheetName val="Proyectos 100 %"/>
      <sheetName val="Proyectos 25 %"/>
      <sheetName val="Gastos DL"/>
      <sheetName val="Ingresos-Gastos"/>
      <sheetName val="Divisa"/>
      <sheetName val="Ropa"/>
      <sheetName val="Modelo Control"/>
    </sheetNames>
    <sheetDataSet>
      <sheetData sheetId="0"/>
      <sheetData sheetId="1">
        <row r="5">
          <cell r="E5">
            <v>11450</v>
          </cell>
          <cell r="F5">
            <v>11450</v>
          </cell>
        </row>
        <row r="6">
          <cell r="E6">
            <v>45700</v>
          </cell>
          <cell r="F6">
            <v>45700</v>
          </cell>
        </row>
        <row r="7">
          <cell r="E7">
            <v>66500</v>
          </cell>
          <cell r="F7">
            <v>66500</v>
          </cell>
        </row>
        <row r="8">
          <cell r="E8">
            <v>0</v>
          </cell>
          <cell r="F8">
            <v>0</v>
          </cell>
        </row>
        <row r="9">
          <cell r="E9">
            <v>43900</v>
          </cell>
          <cell r="F9">
            <v>43900</v>
          </cell>
        </row>
        <row r="10">
          <cell r="E10">
            <v>39300</v>
          </cell>
          <cell r="F10">
            <v>39300</v>
          </cell>
        </row>
        <row r="13">
          <cell r="E13">
            <v>11940</v>
          </cell>
          <cell r="F13">
            <v>16707.36</v>
          </cell>
        </row>
        <row r="15">
          <cell r="E15">
            <v>4300.079999999999</v>
          </cell>
          <cell r="F15">
            <v>4527.3599999999988</v>
          </cell>
        </row>
        <row r="21">
          <cell r="E21">
            <v>40000</v>
          </cell>
          <cell r="F21">
            <v>30000</v>
          </cell>
        </row>
        <row r="22">
          <cell r="F22">
            <v>10000</v>
          </cell>
        </row>
        <row r="23">
          <cell r="F23">
            <v>10000</v>
          </cell>
        </row>
        <row r="24">
          <cell r="E24">
            <v>3000</v>
          </cell>
          <cell r="F24">
            <v>6000</v>
          </cell>
        </row>
        <row r="27">
          <cell r="E27">
            <v>1200</v>
          </cell>
          <cell r="F27">
            <v>2300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3" zoomScale="75" zoomScaleNormal="75" workbookViewId="0">
      <selection activeCell="J16" sqref="J16"/>
    </sheetView>
  </sheetViews>
  <sheetFormatPr baseColWidth="10" defaultRowHeight="15" x14ac:dyDescent="0.25"/>
  <cols>
    <col min="1" max="1" width="27.85546875" customWidth="1"/>
    <col min="3" max="4" width="13.5703125" bestFit="1" customWidth="1"/>
    <col min="5" max="6" width="12.140625" bestFit="1" customWidth="1"/>
  </cols>
  <sheetData>
    <row r="1" spans="1:6" ht="15.75" x14ac:dyDescent="0.25">
      <c r="A1" s="15" t="s">
        <v>36</v>
      </c>
      <c r="B1" s="15"/>
      <c r="C1" s="15"/>
      <c r="D1" s="15"/>
      <c r="E1" s="15"/>
      <c r="F1" s="15"/>
    </row>
    <row r="2" spans="1:6" ht="15.75" x14ac:dyDescent="0.25">
      <c r="A2" s="16" t="s">
        <v>37</v>
      </c>
      <c r="B2" s="16"/>
      <c r="C2" s="16"/>
      <c r="D2" s="16"/>
      <c r="E2" s="16"/>
      <c r="F2" s="16"/>
    </row>
    <row r="3" spans="1:6" ht="31.5" x14ac:dyDescent="0.25">
      <c r="A3" s="1" t="s">
        <v>0</v>
      </c>
      <c r="B3" s="1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3" t="s">
        <v>6</v>
      </c>
      <c r="B4" s="12" t="s">
        <v>7</v>
      </c>
      <c r="C4" s="4">
        <f>C5+C6+C7+C8+C9+C10</f>
        <v>43395.94</v>
      </c>
      <c r="D4" s="4">
        <f t="shared" ref="D4:F4" si="0">D5+D6+D7+D8+D9+D10</f>
        <v>51712.5</v>
      </c>
      <c r="E4" s="4">
        <f t="shared" si="0"/>
        <v>51712.5</v>
      </c>
      <c r="F4" s="4">
        <f t="shared" si="0"/>
        <v>51712.5</v>
      </c>
    </row>
    <row r="5" spans="1:6" ht="15.75" x14ac:dyDescent="0.25">
      <c r="A5" s="5" t="s">
        <v>8</v>
      </c>
      <c r="B5" s="14" t="s">
        <v>7</v>
      </c>
      <c r="C5" s="7">
        <v>2195.1374999999998</v>
      </c>
      <c r="D5" s="7">
        <v>2862.5</v>
      </c>
      <c r="E5" s="7">
        <f>'[1]Proyectos 100 %'!E5*0.25</f>
        <v>2862.5</v>
      </c>
      <c r="F5" s="7">
        <f>'[1]Proyectos 100 %'!F5*0.25</f>
        <v>2862.5</v>
      </c>
    </row>
    <row r="6" spans="1:6" ht="15.75" x14ac:dyDescent="0.25">
      <c r="A6" s="5" t="s">
        <v>9</v>
      </c>
      <c r="B6" s="14" t="s">
        <v>7</v>
      </c>
      <c r="C6" s="7">
        <v>7209.2174999999997</v>
      </c>
      <c r="D6" s="7">
        <v>11425</v>
      </c>
      <c r="E6" s="7">
        <f>'[1]Proyectos 100 %'!E6*0.25</f>
        <v>11425</v>
      </c>
      <c r="F6" s="7">
        <f>'[1]Proyectos 100 %'!F6*0.25</f>
        <v>11425</v>
      </c>
    </row>
    <row r="7" spans="1:6" ht="15.75" x14ac:dyDescent="0.25">
      <c r="A7" s="5" t="s">
        <v>10</v>
      </c>
      <c r="B7" s="14" t="s">
        <v>7</v>
      </c>
      <c r="C7" s="7">
        <v>16038.3325</v>
      </c>
      <c r="D7" s="7">
        <v>16625</v>
      </c>
      <c r="E7" s="7">
        <f>'[1]Proyectos 100 %'!E7*0.25</f>
        <v>16625</v>
      </c>
      <c r="F7" s="7">
        <f>'[1]Proyectos 100 %'!F7*0.25</f>
        <v>16625</v>
      </c>
    </row>
    <row r="8" spans="1:6" ht="15.75" x14ac:dyDescent="0.25">
      <c r="A8" s="5" t="s">
        <v>11</v>
      </c>
      <c r="B8" s="14" t="s">
        <v>7</v>
      </c>
      <c r="C8" s="7">
        <v>0</v>
      </c>
      <c r="D8" s="7">
        <v>0</v>
      </c>
      <c r="E8" s="7">
        <f>'[1]Proyectos 100 %'!E8*0.25</f>
        <v>0</v>
      </c>
      <c r="F8" s="7">
        <f>'[1]Proyectos 100 %'!F8*0.25</f>
        <v>0</v>
      </c>
    </row>
    <row r="9" spans="1:6" ht="15.75" x14ac:dyDescent="0.25">
      <c r="A9" s="5" t="s">
        <v>12</v>
      </c>
      <c r="B9" s="14" t="s">
        <v>7</v>
      </c>
      <c r="C9" s="7">
        <v>10756.04</v>
      </c>
      <c r="D9" s="7">
        <v>10975</v>
      </c>
      <c r="E9" s="7">
        <f>'[1]Proyectos 100 %'!E9*0.25</f>
        <v>10975</v>
      </c>
      <c r="F9" s="7">
        <f>'[1]Proyectos 100 %'!F9*0.25</f>
        <v>10975</v>
      </c>
    </row>
    <row r="10" spans="1:6" ht="15.75" x14ac:dyDescent="0.25">
      <c r="A10" s="5" t="s">
        <v>13</v>
      </c>
      <c r="B10" s="14" t="s">
        <v>7</v>
      </c>
      <c r="C10" s="7">
        <v>7197.2124999999996</v>
      </c>
      <c r="D10" s="7">
        <v>9825</v>
      </c>
      <c r="E10" s="7">
        <f>'[1]Proyectos 100 %'!E10*0.25</f>
        <v>9825</v>
      </c>
      <c r="F10" s="7">
        <f>'[1]Proyectos 100 %'!F10*0.25</f>
        <v>9825</v>
      </c>
    </row>
    <row r="11" spans="1:6" ht="15.75" x14ac:dyDescent="0.25">
      <c r="A11" s="6"/>
      <c r="B11" s="14"/>
      <c r="C11" s="6"/>
      <c r="D11" s="6"/>
      <c r="E11" s="6"/>
      <c r="F11" s="6"/>
    </row>
    <row r="12" spans="1:6" ht="15.75" x14ac:dyDescent="0.25">
      <c r="A12" s="3" t="s">
        <v>14</v>
      </c>
      <c r="B12" s="12" t="s">
        <v>7</v>
      </c>
      <c r="C12" s="4">
        <f>C13+C14+C15+C16+C17+C18</f>
        <v>3285.05</v>
      </c>
      <c r="D12" s="4">
        <f t="shared" ref="D12:F12" si="1">D13+D14+D15+D16+D17+D18</f>
        <v>4060.0199999999995</v>
      </c>
      <c r="E12" s="4">
        <f t="shared" si="1"/>
        <v>4060.0199999999995</v>
      </c>
      <c r="F12" s="4">
        <f t="shared" si="1"/>
        <v>5308.68</v>
      </c>
    </row>
    <row r="13" spans="1:6" ht="15.75" x14ac:dyDescent="0.25">
      <c r="A13" s="6" t="s">
        <v>15</v>
      </c>
      <c r="B13" s="14" t="s">
        <v>7</v>
      </c>
      <c r="C13" s="7">
        <v>2817.25</v>
      </c>
      <c r="D13" s="7">
        <v>2985</v>
      </c>
      <c r="E13" s="7">
        <f>'[1]Proyectos 100 %'!E13*0.25</f>
        <v>2985</v>
      </c>
      <c r="F13" s="7">
        <f>'[1]Proyectos 100 %'!F13*0.25</f>
        <v>4176.84</v>
      </c>
    </row>
    <row r="14" spans="1:6" ht="15.75" x14ac:dyDescent="0.25">
      <c r="A14" s="6" t="s">
        <v>16</v>
      </c>
      <c r="B14" s="14" t="s">
        <v>7</v>
      </c>
      <c r="C14" s="7"/>
      <c r="D14" s="7"/>
      <c r="E14" s="7"/>
      <c r="F14" s="7"/>
    </row>
    <row r="15" spans="1:6" ht="15.75" x14ac:dyDescent="0.25">
      <c r="A15" s="5" t="s">
        <v>17</v>
      </c>
      <c r="B15" s="14" t="s">
        <v>7</v>
      </c>
      <c r="C15" s="7">
        <v>467.8</v>
      </c>
      <c r="D15" s="7">
        <v>1075.0199999999998</v>
      </c>
      <c r="E15" s="7">
        <f>'[1]Proyectos 100 %'!E15*0.25</f>
        <v>1075.0199999999998</v>
      </c>
      <c r="F15" s="7">
        <f>'[1]Proyectos 100 %'!F15*0.25</f>
        <v>1131.8399999999997</v>
      </c>
    </row>
    <row r="16" spans="1:6" ht="15.75" x14ac:dyDescent="0.25">
      <c r="A16" s="6" t="s">
        <v>18</v>
      </c>
      <c r="B16" s="14" t="s">
        <v>7</v>
      </c>
      <c r="C16" s="6"/>
      <c r="D16" s="6"/>
      <c r="E16" s="6"/>
      <c r="F16" s="6"/>
    </row>
    <row r="17" spans="1:6" ht="15.75" x14ac:dyDescent="0.25">
      <c r="A17" s="6" t="s">
        <v>19</v>
      </c>
      <c r="B17" s="14" t="s">
        <v>7</v>
      </c>
      <c r="C17" s="6"/>
      <c r="D17" s="6"/>
      <c r="E17" s="6"/>
      <c r="F17" s="6"/>
    </row>
    <row r="18" spans="1:6" ht="15.75" x14ac:dyDescent="0.25">
      <c r="A18" s="6" t="s">
        <v>20</v>
      </c>
      <c r="B18" s="14" t="s">
        <v>7</v>
      </c>
      <c r="C18" s="6"/>
      <c r="D18" s="6"/>
      <c r="E18" s="6"/>
      <c r="F18" s="6"/>
    </row>
    <row r="19" spans="1:6" ht="15.75" x14ac:dyDescent="0.25">
      <c r="A19" s="6"/>
      <c r="B19" s="14"/>
      <c r="C19" s="6"/>
      <c r="D19" s="6"/>
      <c r="E19" s="6"/>
      <c r="F19" s="6"/>
    </row>
    <row r="20" spans="1:6" ht="15.75" x14ac:dyDescent="0.25">
      <c r="A20" s="8" t="s">
        <v>21</v>
      </c>
      <c r="B20" s="12" t="s">
        <v>7</v>
      </c>
      <c r="C20" s="4">
        <f>C21+C22+C23+C24</f>
        <v>1309.5</v>
      </c>
      <c r="D20" s="4">
        <f t="shared" ref="D20:F20" si="2">D21+D22+D23+D24</f>
        <v>2500</v>
      </c>
      <c r="E20" s="4">
        <f t="shared" si="2"/>
        <v>10750</v>
      </c>
      <c r="F20" s="4">
        <f t="shared" si="2"/>
        <v>14000</v>
      </c>
    </row>
    <row r="21" spans="1:6" ht="15.75" x14ac:dyDescent="0.25">
      <c r="A21" s="5" t="s">
        <v>22</v>
      </c>
      <c r="B21" s="14" t="s">
        <v>7</v>
      </c>
      <c r="C21" s="7">
        <v>1249.5</v>
      </c>
      <c r="D21" s="7">
        <v>1750</v>
      </c>
      <c r="E21" s="7">
        <f>'[1]Proyectos 100 %'!E21*0.25</f>
        <v>10000</v>
      </c>
      <c r="F21" s="7">
        <f>'[1]Proyectos 100 %'!F21*0.25</f>
        <v>7500</v>
      </c>
    </row>
    <row r="22" spans="1:6" ht="15.75" x14ac:dyDescent="0.25">
      <c r="A22" s="5" t="s">
        <v>23</v>
      </c>
      <c r="B22" s="14" t="s">
        <v>7</v>
      </c>
      <c r="C22" s="6"/>
      <c r="D22" s="6"/>
      <c r="E22" s="6"/>
      <c r="F22" s="7">
        <f>'[1]Proyectos 100 %'!F22*0.25</f>
        <v>2500</v>
      </c>
    </row>
    <row r="23" spans="1:6" ht="15.75" x14ac:dyDescent="0.25">
      <c r="A23" s="5" t="s">
        <v>24</v>
      </c>
      <c r="B23" s="14" t="s">
        <v>7</v>
      </c>
      <c r="C23" s="6"/>
      <c r="D23" s="6"/>
      <c r="E23" s="6"/>
      <c r="F23" s="7">
        <f>'[1]Proyectos 100 %'!F23*0.25</f>
        <v>2500</v>
      </c>
    </row>
    <row r="24" spans="1:6" ht="15.75" x14ac:dyDescent="0.25">
      <c r="A24" s="5" t="s">
        <v>25</v>
      </c>
      <c r="B24" s="14" t="s">
        <v>7</v>
      </c>
      <c r="C24" s="7">
        <v>60</v>
      </c>
      <c r="D24" s="7">
        <v>750</v>
      </c>
      <c r="E24" s="7">
        <f>'[1]Proyectos 100 %'!E24*0.25</f>
        <v>750</v>
      </c>
      <c r="F24" s="7">
        <f>'[1]Proyectos 100 %'!F24*0.25</f>
        <v>1500</v>
      </c>
    </row>
    <row r="25" spans="1:6" ht="15.75" x14ac:dyDescent="0.25">
      <c r="A25" s="6"/>
      <c r="B25" s="14"/>
      <c r="C25" s="6"/>
      <c r="D25" s="6"/>
      <c r="E25" s="6"/>
      <c r="F25" s="6"/>
    </row>
    <row r="26" spans="1:6" ht="15.75" x14ac:dyDescent="0.25">
      <c r="A26" s="3" t="s">
        <v>26</v>
      </c>
      <c r="B26" s="12" t="s">
        <v>7</v>
      </c>
      <c r="C26" s="4">
        <f>C27+C28+C29</f>
        <v>1127.5</v>
      </c>
      <c r="D26" s="4">
        <f t="shared" ref="D26:F26" si="3">D27+D28+D29</f>
        <v>775</v>
      </c>
      <c r="E26" s="4">
        <f t="shared" si="3"/>
        <v>300</v>
      </c>
      <c r="F26" s="4">
        <f t="shared" si="3"/>
        <v>575</v>
      </c>
    </row>
    <row r="27" spans="1:6" ht="30" x14ac:dyDescent="0.25">
      <c r="A27" s="9" t="s">
        <v>27</v>
      </c>
      <c r="B27" s="14" t="s">
        <v>7</v>
      </c>
      <c r="C27" s="7">
        <v>1127.5</v>
      </c>
      <c r="D27" s="7">
        <v>775</v>
      </c>
      <c r="E27" s="7">
        <f>'[1]Proyectos 100 %'!E27*0.25</f>
        <v>300</v>
      </c>
      <c r="F27" s="7">
        <f>'[1]Proyectos 100 %'!F27*0.25</f>
        <v>575</v>
      </c>
    </row>
    <row r="28" spans="1:6" ht="30" x14ac:dyDescent="0.25">
      <c r="A28" s="9" t="s">
        <v>28</v>
      </c>
      <c r="B28" s="14" t="s">
        <v>7</v>
      </c>
      <c r="C28" s="6"/>
      <c r="D28" s="6"/>
      <c r="E28" s="6"/>
      <c r="F28" s="6"/>
    </row>
    <row r="29" spans="1:6" ht="15.75" x14ac:dyDescent="0.25">
      <c r="A29" s="6" t="s">
        <v>29</v>
      </c>
      <c r="B29" s="14" t="s">
        <v>7</v>
      </c>
      <c r="C29" s="6"/>
      <c r="D29" s="6"/>
      <c r="E29" s="6"/>
      <c r="F29" s="6"/>
    </row>
    <row r="30" spans="1:6" ht="15.75" x14ac:dyDescent="0.25">
      <c r="A30" s="6"/>
      <c r="B30" s="14"/>
      <c r="C30" s="6"/>
      <c r="D30" s="6"/>
      <c r="E30" s="6"/>
      <c r="F30" s="6"/>
    </row>
    <row r="31" spans="1:6" ht="15.75" x14ac:dyDescent="0.25">
      <c r="A31" s="10" t="s">
        <v>30</v>
      </c>
      <c r="B31" s="12" t="s">
        <v>7</v>
      </c>
      <c r="C31" s="3">
        <f>C32</f>
        <v>0</v>
      </c>
      <c r="D31" s="3">
        <f t="shared" ref="D31:F31" si="4">D32</f>
        <v>0</v>
      </c>
      <c r="E31" s="3">
        <f t="shared" si="4"/>
        <v>0</v>
      </c>
      <c r="F31" s="3">
        <f t="shared" si="4"/>
        <v>0</v>
      </c>
    </row>
    <row r="32" spans="1:6" ht="30" x14ac:dyDescent="0.25">
      <c r="A32" s="11" t="s">
        <v>31</v>
      </c>
      <c r="B32" s="14" t="s">
        <v>7</v>
      </c>
      <c r="C32" s="6"/>
      <c r="D32" s="6"/>
      <c r="E32" s="6"/>
      <c r="F32" s="6"/>
    </row>
    <row r="33" spans="1:6" ht="15.75" x14ac:dyDescent="0.25">
      <c r="A33" s="6"/>
      <c r="B33" s="14"/>
      <c r="C33" s="6"/>
      <c r="D33" s="6"/>
      <c r="E33" s="6"/>
      <c r="F33" s="6"/>
    </row>
    <row r="34" spans="1:6" ht="15.75" x14ac:dyDescent="0.25">
      <c r="A34" s="3" t="s">
        <v>32</v>
      </c>
      <c r="B34" s="12" t="s">
        <v>7</v>
      </c>
      <c r="C34" s="4">
        <f>C4+C12+C20+C26+C31</f>
        <v>49117.990000000005</v>
      </c>
      <c r="D34" s="4">
        <f t="shared" ref="D34:F34" si="5">D4+D12+D20+D26+D31</f>
        <v>59047.519999999997</v>
      </c>
      <c r="E34" s="4">
        <f t="shared" si="5"/>
        <v>66822.51999999999</v>
      </c>
      <c r="F34" s="4">
        <f t="shared" si="5"/>
        <v>71596.179999999993</v>
      </c>
    </row>
    <row r="35" spans="1:6" ht="15.75" x14ac:dyDescent="0.25">
      <c r="A35" s="17" t="s">
        <v>33</v>
      </c>
      <c r="B35" s="17"/>
      <c r="C35" s="17"/>
      <c r="D35" s="17" t="s">
        <v>34</v>
      </c>
      <c r="E35" s="17"/>
      <c r="F35" s="17"/>
    </row>
    <row r="36" spans="1:6" ht="15.75" x14ac:dyDescent="0.25">
      <c r="A36" s="17" t="s">
        <v>35</v>
      </c>
      <c r="B36" s="17"/>
      <c r="C36" s="17"/>
      <c r="D36" s="17" t="s">
        <v>34</v>
      </c>
      <c r="E36" s="17"/>
      <c r="F36" s="17"/>
    </row>
  </sheetData>
  <mergeCells count="6">
    <mergeCell ref="A1:F1"/>
    <mergeCell ref="A2:F2"/>
    <mergeCell ref="A35:C35"/>
    <mergeCell ref="D35:F35"/>
    <mergeCell ref="A36:C36"/>
    <mergeCell ref="D36:F36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25 %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2019-09-09T13:37:36Z</dcterms:modified>
</cp:coreProperties>
</file>